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hares.it.shared\Users\kbarnes\Desktop\Auto OCAF\New UA Docs\2023 UAF\"/>
    </mc:Choice>
  </mc:AlternateContent>
  <bookViews>
    <workbookView xWindow="0" yWindow="0" windowWidth="24060" windowHeight="11160"/>
  </bookViews>
  <sheets>
    <sheet name="Sheet1" sheetId="1" r:id="rId1"/>
  </sheets>
  <externalReferences>
    <externalReference r:id="rId2"/>
  </externalReferences>
  <definedNames>
    <definedName name="_xlnm.Print_Area" localSheetId="0">Sheet1!$B$1:$V$30</definedName>
    <definedName name="UAFactorsTable">'[1]Utility Allowance Factors Table'!$B$7:$E$14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M14" i="1" l="1"/>
  <c r="L12" i="1" l="1"/>
  <c r="G12" i="1"/>
  <c r="N21" i="1" l="1"/>
  <c r="R21" i="1" s="1"/>
  <c r="N20" i="1"/>
  <c r="R20" i="1" s="1"/>
  <c r="R19" i="1"/>
  <c r="R18" i="1"/>
  <c r="N17" i="1"/>
  <c r="R17" i="1" s="1"/>
  <c r="N16" i="1"/>
  <c r="R16" i="1" s="1"/>
  <c r="N15" i="1"/>
  <c r="R15" i="1" s="1"/>
  <c r="N14" i="1"/>
  <c r="R14" i="1" s="1"/>
  <c r="N13" i="1"/>
  <c r="R13" i="1" s="1"/>
  <c r="N12" i="1" l="1"/>
  <c r="R12" i="1" s="1"/>
  <c r="M21" i="1"/>
  <c r="Q21" i="1" s="1"/>
  <c r="M20" i="1"/>
  <c r="Q20" i="1" s="1"/>
  <c r="M19" i="1"/>
  <c r="Q19" i="1" s="1"/>
  <c r="M18" i="1"/>
  <c r="Q18" i="1" s="1"/>
  <c r="M17" i="1"/>
  <c r="Q17" i="1" s="1"/>
  <c r="M16" i="1"/>
  <c r="Q16" i="1" s="1"/>
  <c r="M15" i="1"/>
  <c r="Q15" i="1" s="1"/>
  <c r="Q14" i="1"/>
  <c r="M13" i="1"/>
  <c r="Q13" i="1" s="1"/>
  <c r="M12" i="1"/>
  <c r="Q12" i="1" s="1"/>
  <c r="L15" i="1"/>
  <c r="L21" i="1"/>
  <c r="P21" i="1" s="1"/>
  <c r="L20" i="1"/>
  <c r="P20" i="1" s="1"/>
  <c r="L19" i="1"/>
  <c r="P19" i="1" s="1"/>
  <c r="L18" i="1"/>
  <c r="P18" i="1" s="1"/>
  <c r="L17" i="1"/>
  <c r="P17" i="1" s="1"/>
  <c r="L16" i="1"/>
  <c r="P16" i="1" s="1"/>
  <c r="L14" i="1"/>
  <c r="L13" i="1"/>
  <c r="S16" i="1" l="1"/>
  <c r="S18" i="1"/>
  <c r="S20" i="1"/>
  <c r="O13" i="1"/>
  <c r="P13" i="1"/>
  <c r="O15" i="1"/>
  <c r="P15" i="1"/>
  <c r="O12" i="1"/>
  <c r="P12" i="1"/>
  <c r="O14" i="1"/>
  <c r="P14" i="1"/>
  <c r="S17" i="1"/>
  <c r="S19" i="1"/>
  <c r="S21" i="1"/>
  <c r="O16" i="1"/>
  <c r="O18" i="1"/>
  <c r="O20" i="1"/>
  <c r="O17" i="1"/>
  <c r="O19" i="1"/>
  <c r="O21" i="1"/>
  <c r="G13" i="1"/>
  <c r="G21" i="1"/>
  <c r="G20" i="1"/>
  <c r="G19" i="1"/>
  <c r="G18" i="1"/>
  <c r="G17" i="1"/>
  <c r="G16" i="1"/>
  <c r="G15" i="1"/>
  <c r="G14" i="1"/>
  <c r="W12" i="1"/>
  <c r="K15" i="1" l="1"/>
  <c r="S14" i="1"/>
  <c r="T14" i="1" s="1"/>
  <c r="S12" i="1"/>
  <c r="T12" i="1" s="1"/>
  <c r="S15" i="1"/>
  <c r="U15" i="1" s="1"/>
  <c r="S13" i="1"/>
  <c r="U13" i="1" s="1"/>
  <c r="T19" i="1"/>
  <c r="U19" i="1"/>
  <c r="U20" i="1"/>
  <c r="T20" i="1"/>
  <c r="U16" i="1"/>
  <c r="T16" i="1"/>
  <c r="U21" i="1"/>
  <c r="T17" i="1"/>
  <c r="U17" i="1"/>
  <c r="U18" i="1"/>
  <c r="T18" i="1"/>
  <c r="K21" i="1"/>
  <c r="K14" i="1"/>
  <c r="K16" i="1"/>
  <c r="U14" i="1" l="1"/>
  <c r="T13" i="1"/>
  <c r="T15" i="1"/>
  <c r="U12" i="1"/>
  <c r="K13" i="1"/>
  <c r="K12" i="1"/>
  <c r="K19" i="1"/>
  <c r="K17" i="1"/>
  <c r="K18" i="1"/>
  <c r="K20" i="1"/>
  <c r="W14" i="1"/>
  <c r="W16" i="1"/>
  <c r="W15" i="1"/>
  <c r="W20" i="1"/>
  <c r="W21" i="1"/>
  <c r="T21" i="1"/>
  <c r="W19" i="1"/>
  <c r="W17" i="1" l="1"/>
  <c r="W18" i="1"/>
  <c r="W13" i="1"/>
</calcChain>
</file>

<file path=xl/sharedStrings.xml><?xml version="1.0" encoding="utf-8"?>
<sst xmlns="http://schemas.openxmlformats.org/spreadsheetml/2006/main" count="88" uniqueCount="41">
  <si>
    <t>Property Name:</t>
  </si>
  <si>
    <t>UA Methodology Analysis</t>
  </si>
  <si>
    <t>Contract Number:</t>
  </si>
  <si>
    <t>Factor</t>
  </si>
  <si>
    <t>Current Utility Allowances</t>
  </si>
  <si>
    <t>New Baseline Utility Allowances</t>
  </si>
  <si>
    <t>New Factor Utility Allowances</t>
  </si>
  <si>
    <t>Difference</t>
  </si>
  <si>
    <t>Unit Type</t>
  </si>
  <si>
    <t>Gas</t>
  </si>
  <si>
    <t>Electric</t>
  </si>
  <si>
    <t>W/S/T</t>
  </si>
  <si>
    <t>Total</t>
  </si>
  <si>
    <t>TOTAL</t>
  </si>
  <si>
    <t>(Amount)</t>
  </si>
  <si>
    <t>(Percentage)</t>
  </si>
  <si>
    <t>UAPhaseInRemainder</t>
  </si>
  <si>
    <t>Electric:</t>
  </si>
  <si>
    <t>Gas:</t>
  </si>
  <si>
    <t>Water/Sewer/Trash:</t>
  </si>
  <si>
    <t>OWNER'S NAME:</t>
  </si>
  <si>
    <t>OWNER'S SIGNATURE:</t>
  </si>
  <si>
    <t>DATE:</t>
  </si>
  <si>
    <t>EFF</t>
  </si>
  <si>
    <t>1 BR</t>
  </si>
  <si>
    <t>2 BR</t>
  </si>
  <si>
    <t>3BR</t>
  </si>
  <si>
    <t>4BR</t>
  </si>
  <si>
    <t>5BR</t>
  </si>
  <si>
    <t>Rounded Utility Allowances</t>
  </si>
  <si>
    <t># of units</t>
  </si>
  <si>
    <t>Utility Factors</t>
  </si>
  <si>
    <t xml:space="preserve">          I have compared the factor-based analysis to the paid utilities over the past twelve months and confirmed that there is not a significant disparity between the two.</t>
  </si>
  <si>
    <t xml:space="preserve">          I (We) hereby recommend the Factor-Based Utility Analysis</t>
  </si>
  <si>
    <r>
      <t xml:space="preserve">The owner's analysis of the Utility Allowance (UA) must be prepared in accordance with HUD Notice H-2015-04. For two years after a baseline is completed, the UA amounts can be adjusted by a state-specific increase factor, the Utility Allowance Factor (UAF). The UAF can be found here: </t>
    </r>
    <r>
      <rPr>
        <sz val="10.5"/>
        <color rgb="FF0070C0"/>
        <rFont val="Calibri"/>
        <family val="2"/>
        <scheme val="minor"/>
      </rPr>
      <t>https://www.huduser.gov/portal/datasets/muaf.html</t>
    </r>
    <r>
      <rPr>
        <sz val="10.5"/>
        <color theme="1"/>
        <rFont val="Calibri"/>
        <family val="2"/>
        <scheme val="minor"/>
      </rPr>
      <t xml:space="preserve">.  After completing the UA under the factor-based method, owners should compare the adjusted UA to their paid utilities at the property over the past 12 months. If the results indicate a significant disparity between the two, the owner should complete another baseline analysis. </t>
    </r>
  </si>
  <si>
    <t/>
  </si>
  <si>
    <t>1BR (97)</t>
  </si>
  <si>
    <t>2BR (7)</t>
  </si>
  <si>
    <t>3BR (31)</t>
  </si>
  <si>
    <t>4BR (15)</t>
  </si>
  <si>
    <t>5BR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</si>
</sst>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#,##0.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8"/>
      <name val="Times New Roman"/>
      <family val="1"/>
    </font>
    <font>
      <b/>
      <sz val="18"/>
      <name val="Times New Roman"/>
      <family val="1"/>
    </font>
    <font>
      <sz val="11"/>
      <color rgb="FFCFFF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FFFFF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1"/>
      <color rgb="FFCCFFFF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 Narrow"/>
      <family val="2"/>
    </font>
    <font>
      <b/>
      <sz val="8.5"/>
      <color theme="1"/>
      <name val="Calibri"/>
      <family val="2"/>
      <scheme val="minor"/>
    </font>
    <font>
      <b/>
      <sz val="10"/>
      <color theme="1"/>
      <name val="Arial Narrow"/>
      <family val="2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indexed="8"/>
      <name val="Calibri"/>
      <family val="2"/>
    </font>
    <font>
      <sz val="10.5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1" fillId="0" borderId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14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4" fillId="5" borderId="0" xfId="0" applyFont="1" applyFill="1"/>
    <xf numFmtId="0" fontId="6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4" borderId="0" xfId="0" applyFont="1" applyFill="1" applyAlignment="1">
      <alignment horizontal="left" vertical="center"/>
    </xf>
    <xf numFmtId="0" fontId="9" fillId="2" borderId="0" xfId="0" applyFont="1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1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12" fillId="4" borderId="0" xfId="0" applyFont="1" applyFill="1"/>
    <xf numFmtId="0" fontId="9" fillId="5" borderId="0" xfId="0" applyFont="1" applyFill="1" applyBorder="1" applyAlignment="1">
      <alignment horizontal="right" vertical="top"/>
    </xf>
    <xf numFmtId="0" fontId="13" fillId="4" borderId="0" xfId="0" applyFont="1" applyFill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8" borderId="11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8" fillId="4" borderId="0" xfId="0" applyFont="1" applyFill="1"/>
    <xf numFmtId="164" fontId="19" fillId="7" borderId="8" xfId="0" applyNumberFormat="1" applyFont="1" applyFill="1" applyBorder="1" applyAlignment="1" applyProtection="1">
      <alignment horizontal="center"/>
      <protection locked="0"/>
    </xf>
    <xf numFmtId="164" fontId="19" fillId="7" borderId="20" xfId="0" applyNumberFormat="1" applyFont="1" applyFill="1" applyBorder="1" applyAlignment="1" applyProtection="1">
      <alignment horizontal="center"/>
      <protection locked="0"/>
    </xf>
    <xf numFmtId="166" fontId="0" fillId="8" borderId="8" xfId="0" applyNumberFormat="1" applyFill="1" applyBorder="1" applyAlignment="1" applyProtection="1">
      <alignment horizontal="center"/>
      <protection locked="0"/>
    </xf>
    <xf numFmtId="165" fontId="0" fillId="8" borderId="8" xfId="0" applyNumberFormat="1" applyFill="1" applyBorder="1" applyAlignment="1" applyProtection="1">
      <alignment horizontal="center"/>
      <protection locked="0"/>
    </xf>
    <xf numFmtId="165" fontId="0" fillId="9" borderId="21" xfId="0" applyNumberFormat="1" applyFill="1" applyBorder="1" applyAlignment="1" applyProtection="1">
      <alignment horizontal="center"/>
    </xf>
    <xf numFmtId="0" fontId="20" fillId="4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166" fontId="21" fillId="2" borderId="0" xfId="1" applyNumberFormat="1" applyFont="1" applyFill="1" applyBorder="1" applyAlignment="1" applyProtection="1">
      <alignment horizontal="right" vertical="top"/>
    </xf>
    <xf numFmtId="166" fontId="21" fillId="2" borderId="0" xfId="1" applyNumberFormat="1" applyFont="1" applyFill="1" applyBorder="1" applyAlignment="1">
      <alignment horizontal="right"/>
    </xf>
    <xf numFmtId="0" fontId="0" fillId="14" borderId="0" xfId="0" applyFill="1"/>
    <xf numFmtId="0" fontId="24" fillId="4" borderId="0" xfId="0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25" fillId="2" borderId="0" xfId="0" applyFont="1" applyFill="1"/>
    <xf numFmtId="0" fontId="14" fillId="0" borderId="11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64" fontId="19" fillId="7" borderId="25" xfId="0" applyNumberFormat="1" applyFont="1" applyFill="1" applyBorder="1" applyAlignment="1" applyProtection="1">
      <alignment horizontal="center"/>
      <protection locked="0"/>
    </xf>
    <xf numFmtId="164" fontId="19" fillId="7" borderId="26" xfId="0" applyNumberFormat="1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>
      <alignment horizontal="right"/>
    </xf>
    <xf numFmtId="14" fontId="27" fillId="5" borderId="0" xfId="0" applyNumberFormat="1" applyFont="1" applyFill="1" applyAlignment="1">
      <alignment horizontal="right" vertical="top"/>
    </xf>
    <xf numFmtId="0" fontId="14" fillId="7" borderId="12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19" fillId="2" borderId="0" xfId="0" applyNumberFormat="1" applyFont="1" applyFill="1" applyBorder="1" applyAlignment="1" applyProtection="1">
      <alignment horizontal="center"/>
    </xf>
    <xf numFmtId="164" fontId="19" fillId="2" borderId="0" xfId="0" applyNumberFormat="1" applyFont="1" applyFill="1" applyBorder="1" applyAlignment="1" applyProtection="1">
      <alignment horizontal="center"/>
      <protection locked="0"/>
    </xf>
    <xf numFmtId="164" fontId="19" fillId="7" borderId="29" xfId="0" applyNumberFormat="1" applyFont="1" applyFill="1" applyBorder="1" applyAlignment="1" applyProtection="1">
      <alignment horizontal="center"/>
      <protection locked="0"/>
    </xf>
    <xf numFmtId="164" fontId="19" fillId="7" borderId="30" xfId="0" applyNumberFormat="1" applyFont="1" applyFill="1" applyBorder="1" applyAlignment="1" applyProtection="1">
      <alignment horizontal="center"/>
      <protection locked="0"/>
    </xf>
    <xf numFmtId="165" fontId="0" fillId="0" borderId="30" xfId="0" applyNumberFormat="1" applyFill="1" applyBorder="1" applyAlignment="1" applyProtection="1">
      <alignment horizontal="center"/>
    </xf>
    <xf numFmtId="165" fontId="0" fillId="9" borderId="31" xfId="0" applyNumberFormat="1" applyFill="1" applyBorder="1" applyAlignment="1" applyProtection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4" fillId="10" borderId="32" xfId="0" applyFont="1" applyFill="1" applyBorder="1" applyAlignment="1">
      <alignment horizontal="center"/>
    </xf>
    <xf numFmtId="0" fontId="14" fillId="10" borderId="33" xfId="0" applyFont="1" applyFill="1" applyBorder="1" applyAlignment="1">
      <alignment horizontal="center"/>
    </xf>
    <xf numFmtId="0" fontId="17" fillId="10" borderId="34" xfId="0" applyFont="1" applyFill="1" applyBorder="1" applyAlignment="1">
      <alignment horizontal="center"/>
    </xf>
    <xf numFmtId="10" fontId="0" fillId="10" borderId="36" xfId="0" applyNumberFormat="1" applyFill="1" applyBorder="1" applyAlignment="1" applyProtection="1">
      <alignment horizontal="center"/>
    </xf>
    <xf numFmtId="10" fontId="0" fillId="10" borderId="35" xfId="0" applyNumberFormat="1" applyFill="1" applyBorder="1" applyAlignment="1" applyProtection="1">
      <alignment horizontal="center"/>
    </xf>
    <xf numFmtId="0" fontId="0" fillId="2" borderId="0" xfId="0" applyFill="1" applyBorder="1" applyAlignment="1">
      <alignment wrapText="1"/>
    </xf>
    <xf numFmtId="0" fontId="1" fillId="2" borderId="0" xfId="0" applyFont="1" applyFill="1" applyAlignment="1"/>
    <xf numFmtId="164" fontId="19" fillId="2" borderId="0" xfId="0" applyNumberFormat="1" applyFont="1" applyFill="1" applyBorder="1" applyAlignment="1" applyProtection="1">
      <protection locked="0"/>
    </xf>
    <xf numFmtId="0" fontId="1" fillId="14" borderId="0" xfId="0" applyFont="1" applyFill="1" applyAlignment="1">
      <alignment horizontal="left"/>
    </xf>
    <xf numFmtId="0" fontId="0" fillId="4" borderId="3" xfId="0" applyFill="1" applyBorder="1"/>
    <xf numFmtId="0" fontId="8" fillId="4" borderId="3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165" fontId="0" fillId="8" borderId="8" xfId="0" applyNumberFormat="1" applyFill="1" applyBorder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165" fontId="28" fillId="0" borderId="28" xfId="0" applyNumberFormat="1" applyFont="1" applyFill="1" applyBorder="1" applyAlignment="1" applyProtection="1">
      <alignment horizontal="center"/>
    </xf>
    <xf numFmtId="165" fontId="28" fillId="0" borderId="5" xfId="0" applyNumberFormat="1" applyFont="1" applyFill="1" applyBorder="1" applyAlignment="1" applyProtection="1">
      <alignment horizontal="center"/>
    </xf>
    <xf numFmtId="165" fontId="0" fillId="8" borderId="30" xfId="0" applyNumberFormat="1" applyFill="1" applyBorder="1" applyAlignment="1" applyProtection="1">
      <alignment horizontal="center"/>
    </xf>
    <xf numFmtId="165" fontId="28" fillId="0" borderId="30" xfId="0" applyNumberFormat="1" applyFont="1" applyFill="1" applyBorder="1" applyAlignment="1" applyProtection="1">
      <alignment horizontal="center"/>
    </xf>
    <xf numFmtId="166" fontId="19" fillId="0" borderId="22" xfId="1" applyNumberFormat="1" applyFont="1" applyFill="1" applyBorder="1" applyAlignment="1" applyProtection="1">
      <alignment horizontal="right" vertical="top"/>
    </xf>
    <xf numFmtId="166" fontId="19" fillId="0" borderId="22" xfId="1" applyNumberFormat="1" applyFont="1" applyBorder="1" applyAlignment="1" applyProtection="1">
      <alignment horizontal="right"/>
    </xf>
    <xf numFmtId="0" fontId="19" fillId="12" borderId="19" xfId="0" applyNumberFormat="1" applyFont="1" applyFill="1" applyBorder="1" applyAlignment="1" applyProtection="1">
      <alignment horizontal="center"/>
      <protection locked="0"/>
    </xf>
    <xf numFmtId="0" fontId="29" fillId="14" borderId="0" xfId="0" applyFont="1" applyFill="1" applyBorder="1" applyAlignment="1" applyProtection="1">
      <alignment horizontal="right"/>
    </xf>
    <xf numFmtId="0" fontId="29" fillId="14" borderId="0" xfId="0" applyFont="1" applyFill="1" applyProtection="1"/>
    <xf numFmtId="0" fontId="29" fillId="14" borderId="0" xfId="0" applyFont="1" applyFill="1" applyAlignment="1" applyProtection="1">
      <alignment horizontal="left"/>
    </xf>
    <xf numFmtId="164" fontId="19" fillId="7" borderId="8" xfId="0" applyNumberFormat="1" applyFont="1" applyFill="1" applyBorder="1" applyAlignment="1" applyProtection="1">
      <alignment horizontal="center"/>
    </xf>
    <xf numFmtId="164" fontId="19" fillId="7" borderId="30" xfId="0" applyNumberFormat="1" applyFont="1" applyFill="1" applyBorder="1" applyAlignment="1" applyProtection="1">
      <alignment horizontal="center"/>
    </xf>
    <xf numFmtId="0" fontId="0" fillId="4" borderId="0" xfId="0" applyFill="1"/>
    <xf numFmtId="0" fontId="12" fillId="4" borderId="0" xfId="0" applyFont="1" applyFill="1"/>
    <xf numFmtId="0" fontId="0" fillId="2" borderId="0" xfId="0" applyFill="1"/>
    <xf numFmtId="0" fontId="16" fillId="0" borderId="41" xfId="0" applyFont="1" applyFill="1" applyBorder="1" applyAlignment="1">
      <alignment horizontal="center"/>
    </xf>
    <xf numFmtId="0" fontId="23" fillId="0" borderId="38" xfId="1" applyFont="1" applyFill="1" applyBorder="1" applyAlignment="1" applyProtection="1">
      <alignment horizontal="center"/>
    </xf>
    <xf numFmtId="0" fontId="23" fillId="0" borderId="40" xfId="1" applyFont="1" applyFill="1" applyBorder="1" applyAlignment="1" applyProtection="1">
      <alignment horizontal="center"/>
    </xf>
    <xf numFmtId="0" fontId="10" fillId="13" borderId="38" xfId="1" applyFont="1" applyFill="1" applyBorder="1" applyAlignment="1" applyProtection="1">
      <alignment horizontal="center"/>
    </xf>
    <xf numFmtId="0" fontId="10" fillId="13" borderId="39" xfId="1" applyFont="1" applyFill="1" applyBorder="1" applyAlignment="1" applyProtection="1">
      <alignment horizontal="center"/>
    </xf>
    <xf numFmtId="0" fontId="10" fillId="13" borderId="40" xfId="1" applyFont="1" applyFill="1" applyBorder="1" applyAlignment="1" applyProtection="1">
      <alignment horizontal="center"/>
    </xf>
    <xf numFmtId="0" fontId="1" fillId="14" borderId="7" xfId="0" applyFont="1" applyFill="1" applyBorder="1" applyAlignment="1" applyProtection="1">
      <alignment horizontal="center" vertical="center"/>
      <protection locked="0"/>
    </xf>
    <xf numFmtId="0" fontId="1" fillId="14" borderId="7" xfId="0" applyFont="1" applyFill="1" applyBorder="1" applyAlignment="1" applyProtection="1">
      <alignment horizontal="center"/>
      <protection locked="0"/>
    </xf>
    <xf numFmtId="0" fontId="0" fillId="14" borderId="23" xfId="0" applyFont="1" applyFill="1" applyBorder="1" applyAlignment="1" applyProtection="1">
      <alignment horizontal="center"/>
      <protection locked="0"/>
    </xf>
    <xf numFmtId="0" fontId="0" fillId="14" borderId="0" xfId="0" applyFill="1" applyBorder="1" applyAlignment="1">
      <alignment horizontal="left" vertical="top" wrapText="1"/>
    </xf>
    <xf numFmtId="0" fontId="0" fillId="14" borderId="0" xfId="0" applyFill="1" applyBorder="1" applyAlignment="1">
      <alignment horizontal="left"/>
    </xf>
    <xf numFmtId="0" fontId="16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0" fontId="23" fillId="0" borderId="38" xfId="1" applyFont="1" applyFill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/>
    </xf>
    <xf numFmtId="0" fontId="23" fillId="0" borderId="38" xfId="1" applyFont="1" applyBorder="1" applyAlignment="1" applyProtection="1">
      <alignment horizontal="center"/>
    </xf>
    <xf numFmtId="0" fontId="23" fillId="0" borderId="40" xfId="1" applyFont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16" fillId="11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0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</cellXfs>
  <cellStyles count="4">
    <cellStyle name="Currency 2" xfId="3"/>
    <cellStyle name="Currency 3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19050</xdr:rowOff>
        </xdr:from>
        <xdr:to>
          <xdr:col>12</xdr:col>
          <xdr:colOff>285750</xdr:colOff>
          <xdr:row>24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190500</xdr:rowOff>
        </xdr:from>
        <xdr:to>
          <xdr:col>12</xdr:col>
          <xdr:colOff>352425</xdr:colOff>
          <xdr:row>26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nhcinc.org/am/cr/Contract%20Renewals%20Rent%20Adjustments/City%20Views%2012-29-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itle"/>
      <sheetName val="Menu"/>
      <sheetName val="Sheet2"/>
      <sheetName val="Renewal Processing Guide"/>
      <sheetName val="Contract Renewal Chk List"/>
      <sheetName val="AAF Rent Inc Chk List"/>
      <sheetName val="BB Chk List"/>
      <sheetName val="Lesser Of Chk List"/>
      <sheetName val="OCAF Rent Inc Chk List"/>
      <sheetName val="MUTM Adjust Chk List"/>
      <sheetName val="RCS Adjust Chk List"/>
      <sheetName val="Auto OCAF Chk List"/>
      <sheetName val="Zero BB Chk List"/>
      <sheetName val="Utility Allow Chk List"/>
      <sheetName val="Rent Adjustment"/>
      <sheetName val="Chart3"/>
      <sheetName val="Chart1"/>
      <sheetName val="UA Analysis"/>
      <sheetName val="Attachment 3B4"/>
      <sheetName val="Attachment 3B5"/>
      <sheetName val="RCS Potential Factor"/>
      <sheetName val="OCAF"/>
      <sheetName val="Budget"/>
      <sheetName val="Funding Request"/>
      <sheetName val="NOFA"/>
      <sheetName val="9250 Cover Letter"/>
      <sheetName val="9250"/>
      <sheetName val="9250 OLD"/>
      <sheetName val="Contract - One Year"/>
      <sheetName val="Executed Contract Letter"/>
      <sheetName val="Contract - Multi Year"/>
      <sheetName val="92458"/>
      <sheetName val="Rent Schedule Checklist"/>
      <sheetName val="92458 to Owner"/>
      <sheetName val="Rent Adj Approval Letter"/>
      <sheetName val="92458 to Owner OLD"/>
      <sheetName val="QC Checklist"/>
      <sheetName val="Contracts Table"/>
      <sheetName val="Contract Renewals Table"/>
      <sheetName val="Rental Adjustments"/>
      <sheetName val="R for R Factors Table"/>
      <sheetName val="Utility Allowance Factors Table"/>
      <sheetName val="Rent Schedules"/>
      <sheetName val="REACS"/>
      <sheetName val="Setup"/>
      <sheetName val="VersionHistory"/>
      <sheetName val="Sheet1"/>
      <sheetName val="Exhibit A"/>
      <sheetName val="TitleUA"/>
      <sheetName val="MenuUA"/>
      <sheetName val="Summary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SetupUA"/>
      <sheetName val="HUD Initial Screening Chk List"/>
      <sheetName val="HUD Initial Screening Dropdowns"/>
      <sheetName val="140% Rent Estim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7">
          <cell r="B7" t="str">
            <v>For year 2021</v>
          </cell>
          <cell r="C7">
            <v>1.1339999999999999</v>
          </cell>
          <cell r="D7">
            <v>0.997</v>
          </cell>
          <cell r="E7">
            <v>1.0289999999999999</v>
          </cell>
        </row>
        <row r="8">
          <cell r="B8" t="str">
            <v>For year 2021</v>
          </cell>
          <cell r="C8">
            <v>1.1339999999999999</v>
          </cell>
          <cell r="D8">
            <v>0.997</v>
          </cell>
          <cell r="E8">
            <v>1.0289999999999999</v>
          </cell>
        </row>
        <row r="9">
          <cell r="B9" t="str">
            <v>For year 2020</v>
          </cell>
          <cell r="C9">
            <v>0.877</v>
          </cell>
          <cell r="D9">
            <v>0.95699999999999996</v>
          </cell>
          <cell r="E9">
            <v>1.0329999999999999</v>
          </cell>
        </row>
        <row r="10">
          <cell r="B10" t="str">
            <v>For Year 2019</v>
          </cell>
          <cell r="C10">
            <v>1.2490000000000001</v>
          </cell>
          <cell r="D10">
            <v>1.026</v>
          </cell>
          <cell r="E10">
            <v>1.0329999999999999</v>
          </cell>
        </row>
        <row r="11">
          <cell r="B11" t="str">
            <v>For Year 2018</v>
          </cell>
          <cell r="C11">
            <v>1.02</v>
          </cell>
          <cell r="D11">
            <v>0.98899999999999999</v>
          </cell>
          <cell r="E11">
            <v>1.032</v>
          </cell>
        </row>
        <row r="12">
          <cell r="B12" t="str">
            <v>For Year 2017</v>
          </cell>
          <cell r="C12">
            <v>1.042</v>
          </cell>
          <cell r="D12">
            <v>0.98499999999999999</v>
          </cell>
          <cell r="E12">
            <v>1.0409999999999999</v>
          </cell>
        </row>
        <row r="13">
          <cell r="B13" t="str">
            <v>For Year 2016</v>
          </cell>
          <cell r="C13">
            <v>1.006</v>
          </cell>
          <cell r="D13">
            <v>1.01</v>
          </cell>
          <cell r="E13">
            <v>1.046</v>
          </cell>
        </row>
        <row r="14">
          <cell r="B14" t="str">
            <v>For Year 2015</v>
          </cell>
          <cell r="C14">
            <v>0.92200000000000004</v>
          </cell>
          <cell r="D14">
            <v>1.006</v>
          </cell>
          <cell r="E14">
            <v>1.0329999999999999</v>
          </cell>
        </row>
      </sheetData>
      <sheetData sheetId="43">
        <row r="7">
          <cell r="E7" t="str">
            <v>Section 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16">
          <cell r="A16" t="str">
            <v>Rent Schedule Unit Type: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7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5.7109375" style="92" customWidth="1"/>
    <col min="2" max="2" width="12.5703125" style="5" customWidth="1"/>
    <col min="3" max="3" width="8.42578125" style="6" customWidth="1"/>
    <col min="4" max="7" width="10.5703125" style="6" customWidth="1"/>
    <col min="8" max="11" width="9.7109375" style="5" hidden="1" customWidth="1"/>
    <col min="12" max="20" width="9.7109375" style="5" customWidth="1"/>
    <col min="21" max="21" width="10.7109375" style="6" customWidth="1"/>
    <col min="22" max="22" width="14.85546875" style="5" customWidth="1"/>
    <col min="23" max="23" width="12.28515625" style="5" customWidth="1"/>
    <col min="24" max="16384" width="9.140625" style="5"/>
  </cols>
  <sheetData>
    <row r="1" spans="1:23" ht="18.75" x14ac:dyDescent="0.3">
      <c r="B1" s="1"/>
      <c r="C1" s="2"/>
      <c r="D1" s="3"/>
      <c r="E1" s="3"/>
      <c r="F1" s="3"/>
      <c r="G1" s="3"/>
      <c r="H1" s="4"/>
    </row>
    <row r="2" spans="1:23" ht="24" thickBot="1" x14ac:dyDescent="0.4">
      <c r="B2" s="7"/>
      <c r="C2" s="52" t="s">
        <v>0</v>
      </c>
      <c r="D2" s="116"/>
      <c r="E2" s="116"/>
      <c r="F2" s="116"/>
      <c r="G2" s="116"/>
      <c r="H2" s="8" t="s">
        <v>1</v>
      </c>
      <c r="M2" s="123" t="s">
        <v>34</v>
      </c>
      <c r="N2" s="124"/>
      <c r="O2" s="124"/>
      <c r="P2" s="124"/>
      <c r="Q2" s="124"/>
      <c r="R2" s="124"/>
      <c r="S2" s="124"/>
      <c r="T2" s="124"/>
      <c r="U2" s="124"/>
      <c r="V2" s="74"/>
    </row>
    <row r="3" spans="1:23" ht="23.25" customHeight="1" thickBot="1" x14ac:dyDescent="0.3">
      <c r="B3" s="7"/>
      <c r="C3" s="52" t="s">
        <v>2</v>
      </c>
      <c r="D3" s="116"/>
      <c r="E3" s="116"/>
      <c r="F3" s="116"/>
      <c r="G3" s="116"/>
      <c r="H3" s="7"/>
      <c r="M3" s="125"/>
      <c r="N3" s="126"/>
      <c r="O3" s="126"/>
      <c r="P3" s="126"/>
      <c r="Q3" s="126"/>
      <c r="R3" s="126"/>
      <c r="S3" s="126"/>
      <c r="T3" s="126"/>
      <c r="U3" s="126"/>
      <c r="V3" s="74"/>
    </row>
    <row r="4" spans="1:23" ht="22.5" x14ac:dyDescent="0.25">
      <c r="C4" s="9"/>
      <c r="D4" s="10"/>
      <c r="E4" s="10"/>
      <c r="F4" s="10"/>
      <c r="G4" s="10"/>
      <c r="H4" s="11"/>
      <c r="I4" s="11"/>
      <c r="J4" s="11"/>
      <c r="K4" s="11"/>
      <c r="L4" s="11"/>
      <c r="M4" s="125"/>
      <c r="N4" s="126"/>
      <c r="O4" s="126"/>
      <c r="P4" s="126"/>
      <c r="Q4" s="126"/>
      <c r="R4" s="126"/>
      <c r="S4" s="126"/>
      <c r="T4" s="126"/>
      <c r="U4" s="126"/>
      <c r="V4" s="74"/>
    </row>
    <row r="5" spans="1:23" x14ac:dyDescent="0.25">
      <c r="C5" s="51"/>
      <c r="D5" s="12"/>
      <c r="E5" s="10"/>
      <c r="F5" s="10"/>
      <c r="G5" s="10"/>
      <c r="H5" s="13"/>
      <c r="I5" s="13"/>
      <c r="J5" s="13"/>
      <c r="K5" s="13"/>
      <c r="L5" s="13"/>
      <c r="M5" s="125"/>
      <c r="N5" s="126"/>
      <c r="O5" s="126"/>
      <c r="P5" s="126"/>
      <c r="Q5" s="126"/>
      <c r="R5" s="126"/>
      <c r="S5" s="126"/>
      <c r="T5" s="126"/>
      <c r="U5" s="126"/>
      <c r="V5" s="74"/>
    </row>
    <row r="6" spans="1:23" ht="22.5" x14ac:dyDescent="0.3">
      <c r="C6" s="13"/>
      <c r="D6" s="14" t="s">
        <v>3</v>
      </c>
      <c r="E6" s="15"/>
      <c r="F6" s="15"/>
      <c r="G6" s="15"/>
      <c r="M6" s="125"/>
      <c r="N6" s="126"/>
      <c r="O6" s="126"/>
      <c r="P6" s="126"/>
      <c r="Q6" s="126"/>
      <c r="R6" s="126"/>
      <c r="S6" s="126"/>
      <c r="T6" s="126"/>
      <c r="U6" s="126"/>
      <c r="V6" s="75"/>
      <c r="W6" s="16"/>
    </row>
    <row r="7" spans="1:23" ht="22.5" x14ac:dyDescent="0.3">
      <c r="C7" s="18"/>
      <c r="D7" s="15"/>
      <c r="E7" s="15"/>
      <c r="F7" s="15"/>
      <c r="G7" s="15"/>
      <c r="H7" s="15"/>
      <c r="I7" s="15"/>
      <c r="J7" s="15"/>
      <c r="K7" s="15"/>
      <c r="L7" s="15"/>
      <c r="M7" s="127"/>
      <c r="N7" s="128"/>
      <c r="O7" s="128"/>
      <c r="P7" s="128"/>
      <c r="Q7" s="128"/>
      <c r="R7" s="128"/>
      <c r="S7" s="128"/>
      <c r="T7" s="128"/>
      <c r="U7" s="128"/>
      <c r="V7" s="75"/>
    </row>
    <row r="8" spans="1:23" s="17" customFormat="1" ht="16.5" thickBot="1" x14ac:dyDescent="0.3">
      <c r="A8" s="93"/>
      <c r="C8" s="18" t="s">
        <v>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3" ht="17.25" thickTop="1" x14ac:dyDescent="0.3">
      <c r="C9" s="18"/>
      <c r="D9" s="20"/>
      <c r="E9" s="21"/>
      <c r="F9" s="21"/>
      <c r="G9" s="53"/>
      <c r="H9" s="22"/>
      <c r="I9" s="23"/>
      <c r="J9" s="23"/>
      <c r="K9" s="24"/>
      <c r="L9" s="47"/>
      <c r="M9" s="23"/>
      <c r="N9" s="23"/>
      <c r="O9" s="23"/>
      <c r="P9" s="46"/>
      <c r="Q9" s="62"/>
      <c r="R9" s="62"/>
      <c r="S9" s="63"/>
      <c r="T9" s="25"/>
      <c r="U9" s="65"/>
    </row>
    <row r="10" spans="1:23" ht="17.25" thickBot="1" x14ac:dyDescent="0.35">
      <c r="C10" s="26"/>
      <c r="D10" s="117" t="s">
        <v>4</v>
      </c>
      <c r="E10" s="118"/>
      <c r="F10" s="118"/>
      <c r="G10" s="119"/>
      <c r="H10" s="120" t="s">
        <v>5</v>
      </c>
      <c r="I10" s="121"/>
      <c r="J10" s="121"/>
      <c r="K10" s="122"/>
      <c r="L10" s="109" t="s">
        <v>29</v>
      </c>
      <c r="M10" s="110"/>
      <c r="N10" s="110"/>
      <c r="O10" s="111"/>
      <c r="P10" s="106" t="s">
        <v>6</v>
      </c>
      <c r="Q10" s="107"/>
      <c r="R10" s="107"/>
      <c r="S10" s="108"/>
      <c r="T10" s="27" t="s">
        <v>7</v>
      </c>
      <c r="U10" s="66" t="s">
        <v>7</v>
      </c>
    </row>
    <row r="11" spans="1:23" ht="16.5" thickTop="1" thickBot="1" x14ac:dyDescent="0.3">
      <c r="B11" s="95" t="s">
        <v>8</v>
      </c>
      <c r="C11" s="77" t="s">
        <v>30</v>
      </c>
      <c r="D11" s="76" t="s">
        <v>9</v>
      </c>
      <c r="E11" s="28" t="s">
        <v>10</v>
      </c>
      <c r="F11" s="28" t="s">
        <v>11</v>
      </c>
      <c r="G11" s="28" t="s">
        <v>12</v>
      </c>
      <c r="H11" s="29" t="s">
        <v>9</v>
      </c>
      <c r="I11" s="29" t="s">
        <v>10</v>
      </c>
      <c r="J11" s="29" t="s">
        <v>11</v>
      </c>
      <c r="K11" s="54" t="s">
        <v>13</v>
      </c>
      <c r="L11" s="55" t="s">
        <v>9</v>
      </c>
      <c r="M11" s="55" t="s">
        <v>10</v>
      </c>
      <c r="N11" s="48" t="s">
        <v>11</v>
      </c>
      <c r="O11" s="48" t="s">
        <v>12</v>
      </c>
      <c r="P11" s="64" t="s">
        <v>9</v>
      </c>
      <c r="Q11" s="64" t="s">
        <v>10</v>
      </c>
      <c r="R11" s="64" t="s">
        <v>11</v>
      </c>
      <c r="S11" s="64" t="s">
        <v>13</v>
      </c>
      <c r="T11" s="30" t="s">
        <v>14</v>
      </c>
      <c r="U11" s="67" t="s">
        <v>15</v>
      </c>
      <c r="W11" s="31" t="s">
        <v>16</v>
      </c>
    </row>
    <row r="12" spans="1:23" ht="17.25" thickTop="1" thickBot="1" x14ac:dyDescent="0.3">
      <c r="B12" s="86" t="s">
        <v>23</v>
      </c>
      <c r="C12" s="86"/>
      <c r="D12" s="49"/>
      <c r="E12" s="32"/>
      <c r="F12" s="33"/>
      <c r="G12" s="90">
        <f>SUM(D12:F12)</f>
        <v>0</v>
      </c>
      <c r="H12" s="34" t="s">
        <v>35</v>
      </c>
      <c r="I12" s="34" t="s">
        <v>35</v>
      </c>
      <c r="J12" s="34" t="s">
        <v>35</v>
      </c>
      <c r="K12" s="35" t="str">
        <f t="shared" ref="K12:K21" si="0">IF(SUM(H12:J12)=0,"",SUM(H12:J12))</f>
        <v/>
      </c>
      <c r="L12" s="78">
        <f>ROUND($D12,0)</f>
        <v>0</v>
      </c>
      <c r="M12" s="78">
        <f>ROUND($E12, 0)</f>
        <v>0</v>
      </c>
      <c r="N12" s="78">
        <f>ROUND($F12, 0)</f>
        <v>0</v>
      </c>
      <c r="O12" s="78">
        <f>SUM(L12:N12)</f>
        <v>0</v>
      </c>
      <c r="P12" s="79">
        <f>IFERROR(L12*$D$26,"")</f>
        <v>0</v>
      </c>
      <c r="Q12" s="79">
        <f>IFERROR(M12*$D$25,"")</f>
        <v>0</v>
      </c>
      <c r="R12" s="79">
        <f>IFERROR(N12*$D$27,"")</f>
        <v>0</v>
      </c>
      <c r="S12" s="80">
        <f>SUM(P12:R12)</f>
        <v>0</v>
      </c>
      <c r="T12" s="36">
        <f>IFERROR(S12-O12,"")</f>
        <v>0</v>
      </c>
      <c r="U12" s="68" t="str">
        <f>IFERROR((S12-O12)/O12,"")</f>
        <v/>
      </c>
      <c r="V12" s="31" t="s">
        <v>36</v>
      </c>
      <c r="W12" s="31">
        <f>IF($D$5=1,IF(U12&lt;&gt;"",IF(#REF!="Yes",T12-#REF!,0),0),0)</f>
        <v>0</v>
      </c>
    </row>
    <row r="13" spans="1:23" ht="17.25" thickTop="1" thickBot="1" x14ac:dyDescent="0.3">
      <c r="B13" s="86" t="s">
        <v>24</v>
      </c>
      <c r="C13" s="86"/>
      <c r="D13" s="50"/>
      <c r="E13" s="32"/>
      <c r="F13" s="33"/>
      <c r="G13" s="90">
        <f>SUM(D13:F13)</f>
        <v>0</v>
      </c>
      <c r="H13" s="34" t="s">
        <v>35</v>
      </c>
      <c r="I13" s="34" t="s">
        <v>35</v>
      </c>
      <c r="J13" s="34" t="s">
        <v>35</v>
      </c>
      <c r="K13" s="35" t="str">
        <f t="shared" si="0"/>
        <v/>
      </c>
      <c r="L13" s="78">
        <f>ROUND($D13,0)</f>
        <v>0</v>
      </c>
      <c r="M13" s="78">
        <f t="shared" ref="M13:M21" si="1">ROUND($E13, 0)</f>
        <v>0</v>
      </c>
      <c r="N13" s="78">
        <f t="shared" ref="N13:N21" si="2">ROUND($F13, 0)</f>
        <v>0</v>
      </c>
      <c r="O13" s="78">
        <f t="shared" ref="O13:O21" si="3">SUM(L13:N13)</f>
        <v>0</v>
      </c>
      <c r="P13" s="79">
        <f t="shared" ref="P13:P21" si="4">IFERROR(L13*$D$26,"")</f>
        <v>0</v>
      </c>
      <c r="Q13" s="79">
        <f t="shared" ref="Q13:Q21" si="5">IFERROR(M13*$D$25,"")</f>
        <v>0</v>
      </c>
      <c r="R13" s="79">
        <f t="shared" ref="R13:R21" si="6">IFERROR(N13*$D$27,"")</f>
        <v>0</v>
      </c>
      <c r="S13" s="81">
        <f t="shared" ref="S13:S21" si="7">SUM(P13:R13)</f>
        <v>0</v>
      </c>
      <c r="T13" s="36">
        <f t="shared" ref="T13:T20" si="8">IFERROR(S13-O13,"")</f>
        <v>0</v>
      </c>
      <c r="U13" s="68" t="str">
        <f>IFERROR((S13-O13)/O13,"")</f>
        <v/>
      </c>
      <c r="V13" s="31" t="s">
        <v>37</v>
      </c>
      <c r="W13" s="31" t="e">
        <f>IF(#REF!=1,IF(U13&lt;&gt;"",IF(#REF!="Yes",T13-#REF!,0),0),0)</f>
        <v>#REF!</v>
      </c>
    </row>
    <row r="14" spans="1:23" ht="17.25" thickTop="1" thickBot="1" x14ac:dyDescent="0.3">
      <c r="B14" s="86" t="s">
        <v>25</v>
      </c>
      <c r="C14" s="86"/>
      <c r="D14" s="50"/>
      <c r="E14" s="32"/>
      <c r="F14" s="33"/>
      <c r="G14" s="90">
        <f t="shared" ref="G14:G21" si="9">SUM(D14:F14)</f>
        <v>0</v>
      </c>
      <c r="H14" s="34" t="s">
        <v>35</v>
      </c>
      <c r="I14" s="34" t="s">
        <v>35</v>
      </c>
      <c r="J14" s="34" t="s">
        <v>35</v>
      </c>
      <c r="K14" s="35" t="str">
        <f t="shared" si="0"/>
        <v/>
      </c>
      <c r="L14" s="78">
        <f t="shared" ref="L14:L21" si="10">ROUND($D14,0)</f>
        <v>0</v>
      </c>
      <c r="M14" s="78">
        <f t="shared" si="1"/>
        <v>0</v>
      </c>
      <c r="N14" s="78">
        <f t="shared" si="2"/>
        <v>0</v>
      </c>
      <c r="O14" s="78">
        <f t="shared" si="3"/>
        <v>0</v>
      </c>
      <c r="P14" s="79">
        <f t="shared" si="4"/>
        <v>0</v>
      </c>
      <c r="Q14" s="79">
        <f t="shared" si="5"/>
        <v>0</v>
      </c>
      <c r="R14" s="79">
        <f t="shared" si="6"/>
        <v>0</v>
      </c>
      <c r="S14" s="81">
        <f t="shared" si="7"/>
        <v>0</v>
      </c>
      <c r="T14" s="36">
        <f t="shared" si="8"/>
        <v>0</v>
      </c>
      <c r="U14" s="68" t="str">
        <f t="shared" ref="U14:U20" si="11">IFERROR((S14-O14)/O14,"")</f>
        <v/>
      </c>
      <c r="V14" s="31" t="s">
        <v>38</v>
      </c>
      <c r="W14" s="31" t="e">
        <f>IF(#REF!=1,IF(U14&lt;&gt;"",IF(#REF!="Yes",T14-#REF!,0),0),0)</f>
        <v>#REF!</v>
      </c>
    </row>
    <row r="15" spans="1:23" ht="17.25" thickTop="1" thickBot="1" x14ac:dyDescent="0.3">
      <c r="B15" s="86" t="s">
        <v>26</v>
      </c>
      <c r="C15" s="86"/>
      <c r="D15" s="50"/>
      <c r="E15" s="32"/>
      <c r="F15" s="33"/>
      <c r="G15" s="90">
        <f t="shared" si="9"/>
        <v>0</v>
      </c>
      <c r="H15" s="34" t="s">
        <v>35</v>
      </c>
      <c r="I15" s="34" t="s">
        <v>35</v>
      </c>
      <c r="J15" s="34" t="s">
        <v>35</v>
      </c>
      <c r="K15" s="35" t="str">
        <f t="shared" si="0"/>
        <v/>
      </c>
      <c r="L15" s="78">
        <f t="shared" si="10"/>
        <v>0</v>
      </c>
      <c r="M15" s="78">
        <f t="shared" si="1"/>
        <v>0</v>
      </c>
      <c r="N15" s="78">
        <f t="shared" si="2"/>
        <v>0</v>
      </c>
      <c r="O15" s="78">
        <f t="shared" si="3"/>
        <v>0</v>
      </c>
      <c r="P15" s="79">
        <f t="shared" si="4"/>
        <v>0</v>
      </c>
      <c r="Q15" s="79">
        <f t="shared" si="5"/>
        <v>0</v>
      </c>
      <c r="R15" s="79">
        <f t="shared" si="6"/>
        <v>0</v>
      </c>
      <c r="S15" s="81">
        <f t="shared" si="7"/>
        <v>0</v>
      </c>
      <c r="T15" s="36">
        <f t="shared" si="8"/>
        <v>0</v>
      </c>
      <c r="U15" s="68" t="str">
        <f t="shared" si="11"/>
        <v/>
      </c>
      <c r="V15" s="31" t="s">
        <v>39</v>
      </c>
      <c r="W15" s="31" t="e">
        <f>IF(#REF!=1,IF(U15&lt;&gt;"",IF(#REF!="Yes",T15-#REF!,0),0),0)</f>
        <v>#REF!</v>
      </c>
    </row>
    <row r="16" spans="1:23" ht="17.25" thickTop="1" thickBot="1" x14ac:dyDescent="0.3">
      <c r="B16" s="86" t="s">
        <v>27</v>
      </c>
      <c r="C16" s="86"/>
      <c r="D16" s="50"/>
      <c r="E16" s="32"/>
      <c r="F16" s="33"/>
      <c r="G16" s="90">
        <f t="shared" si="9"/>
        <v>0</v>
      </c>
      <c r="H16" s="34" t="s">
        <v>35</v>
      </c>
      <c r="I16" s="34" t="s">
        <v>35</v>
      </c>
      <c r="J16" s="34" t="s">
        <v>35</v>
      </c>
      <c r="K16" s="35" t="str">
        <f t="shared" si="0"/>
        <v/>
      </c>
      <c r="L16" s="78">
        <f t="shared" si="10"/>
        <v>0</v>
      </c>
      <c r="M16" s="78">
        <f t="shared" si="1"/>
        <v>0</v>
      </c>
      <c r="N16" s="78">
        <f t="shared" si="2"/>
        <v>0</v>
      </c>
      <c r="O16" s="78">
        <f t="shared" si="3"/>
        <v>0</v>
      </c>
      <c r="P16" s="79">
        <f t="shared" si="4"/>
        <v>0</v>
      </c>
      <c r="Q16" s="79">
        <f t="shared" si="5"/>
        <v>0</v>
      </c>
      <c r="R16" s="79">
        <f t="shared" si="6"/>
        <v>0</v>
      </c>
      <c r="S16" s="81">
        <f t="shared" si="7"/>
        <v>0</v>
      </c>
      <c r="T16" s="36">
        <f t="shared" si="8"/>
        <v>0</v>
      </c>
      <c r="U16" s="68" t="str">
        <f t="shared" si="11"/>
        <v/>
      </c>
      <c r="V16" s="31" t="s">
        <v>40</v>
      </c>
      <c r="W16" s="31" t="e">
        <f>IF(#REF!=1,IF(U16&lt;&gt;"",IF(#REF!="Yes",T16-#REF!,0),0),0)</f>
        <v>#REF!</v>
      </c>
    </row>
    <row r="17" spans="1:25" ht="17.25" thickTop="1" thickBot="1" x14ac:dyDescent="0.3">
      <c r="B17" s="86" t="s">
        <v>28</v>
      </c>
      <c r="C17" s="86"/>
      <c r="D17" s="50"/>
      <c r="E17" s="32"/>
      <c r="F17" s="33"/>
      <c r="G17" s="90">
        <f t="shared" si="9"/>
        <v>0</v>
      </c>
      <c r="H17" s="34" t="s">
        <v>35</v>
      </c>
      <c r="I17" s="34" t="s">
        <v>35</v>
      </c>
      <c r="J17" s="34" t="s">
        <v>35</v>
      </c>
      <c r="K17" s="35" t="str">
        <f t="shared" si="0"/>
        <v/>
      </c>
      <c r="L17" s="78">
        <f t="shared" si="10"/>
        <v>0</v>
      </c>
      <c r="M17" s="78">
        <f t="shared" si="1"/>
        <v>0</v>
      </c>
      <c r="N17" s="78">
        <f t="shared" si="2"/>
        <v>0</v>
      </c>
      <c r="O17" s="78">
        <f t="shared" si="3"/>
        <v>0</v>
      </c>
      <c r="P17" s="79">
        <f t="shared" si="4"/>
        <v>0</v>
      </c>
      <c r="Q17" s="79">
        <f t="shared" si="5"/>
        <v>0</v>
      </c>
      <c r="R17" s="79">
        <f t="shared" si="6"/>
        <v>0</v>
      </c>
      <c r="S17" s="81">
        <f t="shared" si="7"/>
        <v>0</v>
      </c>
      <c r="T17" s="36">
        <f t="shared" si="8"/>
        <v>0</v>
      </c>
      <c r="U17" s="68" t="str">
        <f t="shared" si="11"/>
        <v/>
      </c>
      <c r="V17" s="31" t="s">
        <v>35</v>
      </c>
      <c r="W17" s="31" t="e">
        <f>IF(#REF!=1,IF(U17&lt;&gt;"",IF(#REF!="Yes",T17-#REF!,0),0),0)</f>
        <v>#REF!</v>
      </c>
    </row>
    <row r="18" spans="1:25" ht="17.25" thickTop="1" thickBot="1" x14ac:dyDescent="0.3">
      <c r="B18" s="86"/>
      <c r="C18" s="86"/>
      <c r="D18" s="50"/>
      <c r="E18" s="32"/>
      <c r="F18" s="33"/>
      <c r="G18" s="90">
        <f t="shared" si="9"/>
        <v>0</v>
      </c>
      <c r="H18" s="34" t="s">
        <v>35</v>
      </c>
      <c r="I18" s="34" t="s">
        <v>35</v>
      </c>
      <c r="J18" s="34" t="s">
        <v>35</v>
      </c>
      <c r="K18" s="35" t="str">
        <f t="shared" si="0"/>
        <v/>
      </c>
      <c r="L18" s="78">
        <f t="shared" si="10"/>
        <v>0</v>
      </c>
      <c r="M18" s="78">
        <f t="shared" si="1"/>
        <v>0</v>
      </c>
      <c r="N18" s="78">
        <f t="shared" si="2"/>
        <v>0</v>
      </c>
      <c r="O18" s="78">
        <f t="shared" si="3"/>
        <v>0</v>
      </c>
      <c r="P18" s="79">
        <f t="shared" si="4"/>
        <v>0</v>
      </c>
      <c r="Q18" s="79">
        <f t="shared" si="5"/>
        <v>0</v>
      </c>
      <c r="R18" s="79">
        <f t="shared" si="6"/>
        <v>0</v>
      </c>
      <c r="S18" s="81">
        <f t="shared" si="7"/>
        <v>0</v>
      </c>
      <c r="T18" s="36">
        <f t="shared" si="8"/>
        <v>0</v>
      </c>
      <c r="U18" s="68" t="str">
        <f t="shared" si="11"/>
        <v/>
      </c>
      <c r="V18" s="31" t="s">
        <v>35</v>
      </c>
      <c r="W18" s="31" t="e">
        <f>IF(#REF!=1,IF(U18&lt;&gt;"",IF(#REF!="Yes",T18-#REF!,0),0),0)</f>
        <v>#REF!</v>
      </c>
    </row>
    <row r="19" spans="1:25" ht="17.25" thickTop="1" thickBot="1" x14ac:dyDescent="0.3">
      <c r="B19" s="86"/>
      <c r="C19" s="86"/>
      <c r="D19" s="50"/>
      <c r="E19" s="32"/>
      <c r="F19" s="33"/>
      <c r="G19" s="90">
        <f t="shared" si="9"/>
        <v>0</v>
      </c>
      <c r="H19" s="34" t="s">
        <v>35</v>
      </c>
      <c r="I19" s="34" t="s">
        <v>35</v>
      </c>
      <c r="J19" s="34" t="s">
        <v>35</v>
      </c>
      <c r="K19" s="35" t="str">
        <f t="shared" si="0"/>
        <v/>
      </c>
      <c r="L19" s="78">
        <f t="shared" si="10"/>
        <v>0</v>
      </c>
      <c r="M19" s="78">
        <f t="shared" si="1"/>
        <v>0</v>
      </c>
      <c r="N19" s="78">
        <f t="shared" si="2"/>
        <v>0</v>
      </c>
      <c r="O19" s="78">
        <f t="shared" si="3"/>
        <v>0</v>
      </c>
      <c r="P19" s="79">
        <f t="shared" si="4"/>
        <v>0</v>
      </c>
      <c r="Q19" s="79">
        <f t="shared" si="5"/>
        <v>0</v>
      </c>
      <c r="R19" s="79">
        <f t="shared" si="6"/>
        <v>0</v>
      </c>
      <c r="S19" s="81">
        <f t="shared" si="7"/>
        <v>0</v>
      </c>
      <c r="T19" s="36">
        <f t="shared" si="8"/>
        <v>0</v>
      </c>
      <c r="U19" s="68" t="str">
        <f t="shared" si="11"/>
        <v/>
      </c>
      <c r="V19" s="31" t="s">
        <v>35</v>
      </c>
      <c r="W19" s="31" t="e">
        <f>IF(#REF!=1,IF(U19&lt;&gt;"",IF(#REF!="Yes",T19-#REF!,0),0),0)</f>
        <v>#REF!</v>
      </c>
    </row>
    <row r="20" spans="1:25" ht="17.25" thickTop="1" thickBot="1" x14ac:dyDescent="0.3">
      <c r="B20" s="86"/>
      <c r="C20" s="86"/>
      <c r="D20" s="50"/>
      <c r="E20" s="32"/>
      <c r="F20" s="33"/>
      <c r="G20" s="90">
        <f t="shared" si="9"/>
        <v>0</v>
      </c>
      <c r="H20" s="34" t="s">
        <v>35</v>
      </c>
      <c r="I20" s="34" t="s">
        <v>35</v>
      </c>
      <c r="J20" s="34" t="s">
        <v>35</v>
      </c>
      <c r="K20" s="35" t="str">
        <f t="shared" si="0"/>
        <v/>
      </c>
      <c r="L20" s="78">
        <f t="shared" si="10"/>
        <v>0</v>
      </c>
      <c r="M20" s="78">
        <f t="shared" si="1"/>
        <v>0</v>
      </c>
      <c r="N20" s="78">
        <f t="shared" si="2"/>
        <v>0</v>
      </c>
      <c r="O20" s="78">
        <f t="shared" si="3"/>
        <v>0</v>
      </c>
      <c r="P20" s="79">
        <f t="shared" si="4"/>
        <v>0</v>
      </c>
      <c r="Q20" s="79">
        <f t="shared" si="5"/>
        <v>0</v>
      </c>
      <c r="R20" s="79">
        <f t="shared" si="6"/>
        <v>0</v>
      </c>
      <c r="S20" s="81">
        <f t="shared" si="7"/>
        <v>0</v>
      </c>
      <c r="T20" s="36">
        <f t="shared" si="8"/>
        <v>0</v>
      </c>
      <c r="U20" s="68" t="str">
        <f t="shared" si="11"/>
        <v/>
      </c>
      <c r="V20" s="31" t="s">
        <v>35</v>
      </c>
      <c r="W20" s="31" t="e">
        <f>IF(#REF!=1,IF(U20&lt;&gt;"",IF(#REF!="Yes",T20-#REF!,0),0),0)</f>
        <v>#REF!</v>
      </c>
    </row>
    <row r="21" spans="1:25" ht="17.25" thickTop="1" thickBot="1" x14ac:dyDescent="0.3">
      <c r="B21" s="86"/>
      <c r="C21" s="86"/>
      <c r="D21" s="58"/>
      <c r="E21" s="59"/>
      <c r="F21" s="59"/>
      <c r="G21" s="91">
        <f t="shared" si="9"/>
        <v>0</v>
      </c>
      <c r="H21" s="34" t="s">
        <v>35</v>
      </c>
      <c r="I21" s="34" t="s">
        <v>35</v>
      </c>
      <c r="J21" s="34" t="s">
        <v>35</v>
      </c>
      <c r="K21" s="35" t="str">
        <f t="shared" si="0"/>
        <v/>
      </c>
      <c r="L21" s="82">
        <f t="shared" si="10"/>
        <v>0</v>
      </c>
      <c r="M21" s="82">
        <f t="shared" si="1"/>
        <v>0</v>
      </c>
      <c r="N21" s="82">
        <f t="shared" si="2"/>
        <v>0</v>
      </c>
      <c r="O21" s="82">
        <f t="shared" si="3"/>
        <v>0</v>
      </c>
      <c r="P21" s="60">
        <f t="shared" si="4"/>
        <v>0</v>
      </c>
      <c r="Q21" s="60">
        <f t="shared" si="5"/>
        <v>0</v>
      </c>
      <c r="R21" s="60">
        <f t="shared" si="6"/>
        <v>0</v>
      </c>
      <c r="S21" s="83">
        <f t="shared" si="7"/>
        <v>0</v>
      </c>
      <c r="T21" s="61">
        <f t="shared" ref="T21" si="12">IFERROR(S21-G21,"")</f>
        <v>0</v>
      </c>
      <c r="U21" s="69" t="str">
        <f>IFERROR((S21-O21)/O21,"")</f>
        <v/>
      </c>
      <c r="V21" s="31" t="s">
        <v>35</v>
      </c>
      <c r="W21" s="31" t="e">
        <f>IF(#REF!=1,IF(U21&lt;&gt;"",IF(#REF!="Yes",T21-#REF!,0),0),0)</f>
        <v>#REF!</v>
      </c>
    </row>
    <row r="22" spans="1:25" s="1" customFormat="1" x14ac:dyDescent="0.25">
      <c r="A22" s="94"/>
      <c r="C22" s="56"/>
      <c r="D22" s="57"/>
      <c r="E22" s="57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5" ht="18" customHeight="1" x14ac:dyDescent="0.25">
      <c r="D23" s="37"/>
      <c r="E23" s="37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5" ht="15.75" customHeight="1" x14ac:dyDescent="0.25">
      <c r="B24" s="98" t="s">
        <v>31</v>
      </c>
      <c r="C24" s="99"/>
      <c r="D24" s="100"/>
      <c r="E24" s="38"/>
      <c r="F24" s="72"/>
      <c r="G24" s="72"/>
      <c r="H24" s="72"/>
      <c r="I24" s="72"/>
      <c r="J24" s="72"/>
      <c r="K24" s="72"/>
      <c r="L24" s="72"/>
      <c r="M24" s="104" t="s">
        <v>32</v>
      </c>
      <c r="N24" s="104"/>
      <c r="O24" s="104"/>
      <c r="P24" s="104"/>
      <c r="Q24" s="104"/>
      <c r="R24" s="104"/>
      <c r="S24" s="104"/>
      <c r="T24" s="104"/>
      <c r="U24" s="104"/>
      <c r="V24" s="70"/>
      <c r="W24" s="70"/>
      <c r="X24" s="70"/>
      <c r="Y24" s="72"/>
    </row>
    <row r="25" spans="1:25" ht="17.25" customHeight="1" x14ac:dyDescent="0.25">
      <c r="B25" s="112" t="s">
        <v>17</v>
      </c>
      <c r="C25" s="113"/>
      <c r="D25" s="84">
        <v>0.97699999999999998</v>
      </c>
      <c r="E25" s="40"/>
      <c r="F25" s="72"/>
      <c r="G25" s="72"/>
      <c r="H25" s="72"/>
      <c r="I25" s="72"/>
      <c r="J25" s="72"/>
      <c r="K25" s="72"/>
      <c r="L25" s="72"/>
      <c r="M25" s="104"/>
      <c r="N25" s="104"/>
      <c r="O25" s="104"/>
      <c r="P25" s="104"/>
      <c r="Q25" s="104"/>
      <c r="R25" s="104"/>
      <c r="S25" s="104"/>
      <c r="T25" s="104"/>
      <c r="U25" s="104"/>
      <c r="V25" s="70"/>
      <c r="W25" s="70"/>
      <c r="X25" s="70"/>
      <c r="Y25" s="72"/>
    </row>
    <row r="26" spans="1:25" x14ac:dyDescent="0.25">
      <c r="B26" s="114" t="s">
        <v>18</v>
      </c>
      <c r="C26" s="115"/>
      <c r="D26" s="85">
        <v>1.0049999999999999</v>
      </c>
      <c r="E26" s="41"/>
      <c r="F26" s="72"/>
      <c r="G26" s="72"/>
      <c r="H26" s="72"/>
      <c r="I26" s="72"/>
      <c r="J26" s="72"/>
      <c r="K26" s="72"/>
      <c r="L26" s="72"/>
      <c r="M26" s="105" t="s">
        <v>33</v>
      </c>
      <c r="N26" s="105"/>
      <c r="O26" s="105"/>
      <c r="P26" s="105"/>
      <c r="Q26" s="105"/>
      <c r="R26" s="105"/>
      <c r="S26" s="105"/>
      <c r="T26" s="105"/>
      <c r="U26" s="105"/>
      <c r="V26" s="39"/>
      <c r="W26" s="39"/>
      <c r="X26" s="39"/>
      <c r="Y26" s="72"/>
    </row>
    <row r="27" spans="1:25" x14ac:dyDescent="0.25">
      <c r="B27" s="96" t="s">
        <v>19</v>
      </c>
      <c r="C27" s="97"/>
      <c r="D27" s="85">
        <v>1.052</v>
      </c>
      <c r="E27" s="41"/>
      <c r="F27" s="72"/>
      <c r="G27" s="72"/>
      <c r="H27" s="72"/>
      <c r="I27" s="72"/>
      <c r="J27" s="72"/>
      <c r="K27" s="72"/>
      <c r="L27" s="72"/>
      <c r="M27" s="89" t="s">
        <v>20</v>
      </c>
      <c r="N27" s="73"/>
      <c r="O27" s="102"/>
      <c r="P27" s="102"/>
      <c r="Q27" s="102"/>
      <c r="R27" s="102"/>
      <c r="S27" s="73"/>
      <c r="T27" s="73"/>
      <c r="U27" s="73"/>
      <c r="V27" s="71"/>
      <c r="W27" s="71"/>
      <c r="X27" s="71"/>
      <c r="Y27" s="72"/>
    </row>
    <row r="28" spans="1:25" ht="16.5" x14ac:dyDescent="0.3">
      <c r="C28" s="43"/>
      <c r="D28" s="44"/>
      <c r="E28" s="44"/>
      <c r="F28" s="72"/>
      <c r="G28" s="72"/>
      <c r="H28" s="72"/>
      <c r="I28" s="72"/>
      <c r="J28" s="72"/>
      <c r="K28" s="72"/>
      <c r="L28" s="72"/>
      <c r="M28" s="88" t="s">
        <v>21</v>
      </c>
      <c r="N28" s="42"/>
      <c r="O28" s="103"/>
      <c r="P28" s="103"/>
      <c r="Q28" s="103"/>
      <c r="R28" s="103"/>
      <c r="S28" s="87" t="s">
        <v>22</v>
      </c>
      <c r="T28" s="101"/>
      <c r="U28" s="101"/>
      <c r="Y28" s="72"/>
    </row>
    <row r="29" spans="1:25" ht="16.5" x14ac:dyDescent="0.3">
      <c r="C29" s="43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</row>
    <row r="30" spans="1:25" ht="16.5" x14ac:dyDescent="0.3">
      <c r="C30" s="43"/>
      <c r="R30" s="45"/>
      <c r="S30" s="1"/>
      <c r="T30" s="1"/>
      <c r="U30" s="3"/>
    </row>
    <row r="31" spans="1:25" ht="16.5" x14ac:dyDescent="0.3">
      <c r="C31" s="43"/>
      <c r="R31" s="39"/>
      <c r="S31" s="39"/>
      <c r="T31" s="39"/>
      <c r="U31" s="39"/>
    </row>
    <row r="32" spans="1:25" ht="16.5" x14ac:dyDescent="0.3">
      <c r="C32" s="43"/>
      <c r="R32" s="39"/>
      <c r="S32" s="39"/>
      <c r="T32" s="39"/>
      <c r="U32" s="39"/>
    </row>
    <row r="33" spans="3:21" ht="16.5" x14ac:dyDescent="0.3">
      <c r="C33" s="43"/>
      <c r="R33" s="39"/>
      <c r="S33" s="39"/>
      <c r="T33" s="39"/>
      <c r="U33" s="39"/>
    </row>
    <row r="34" spans="3:21" ht="16.5" x14ac:dyDescent="0.3">
      <c r="C34" s="43"/>
      <c r="R34" s="39"/>
      <c r="S34" s="39"/>
      <c r="T34" s="39"/>
      <c r="U34" s="39"/>
    </row>
    <row r="35" spans="3:21" x14ac:dyDescent="0.25">
      <c r="M35" s="39"/>
      <c r="N35" s="39"/>
      <c r="O35" s="39"/>
      <c r="P35" s="39"/>
      <c r="Q35" s="39"/>
      <c r="R35" s="39"/>
      <c r="S35" s="39"/>
      <c r="T35" s="39"/>
      <c r="U35" s="39"/>
    </row>
    <row r="36" spans="3:21" ht="20.100000000000001" customHeight="1" x14ac:dyDescent="0.25">
      <c r="M36" s="39"/>
      <c r="N36" s="39"/>
      <c r="O36" s="39"/>
      <c r="P36" s="39"/>
      <c r="Q36" s="39"/>
      <c r="R36" s="39"/>
      <c r="S36" s="39"/>
      <c r="T36" s="39"/>
      <c r="U36" s="39"/>
    </row>
    <row r="37" spans="3:21" ht="20.100000000000001" customHeight="1" x14ac:dyDescent="0.25"/>
  </sheetData>
  <sheetProtection algorithmName="SHA-512" hashValue="GZsZT0v+8bp2p+RW8aIdi90iJixBMWGkkh+V6mtF1jVhTr40Ht/kmiy/kYNsO1lOERBYUkvrU1UidIznSFRIrA==" saltValue="az5nAyLITbrbV4gcnSxq6Q==" spinCount="100000" sheet="1" objects="1" scenarios="1"/>
  <mergeCells count="16">
    <mergeCell ref="P10:S10"/>
    <mergeCell ref="L10:O10"/>
    <mergeCell ref="B25:C25"/>
    <mergeCell ref="B26:C26"/>
    <mergeCell ref="D2:G2"/>
    <mergeCell ref="D3:G3"/>
    <mergeCell ref="D10:G10"/>
    <mergeCell ref="H10:K10"/>
    <mergeCell ref="M2:U7"/>
    <mergeCell ref="B27:C27"/>
    <mergeCell ref="B24:D24"/>
    <mergeCell ref="T28:U28"/>
    <mergeCell ref="O27:R27"/>
    <mergeCell ref="O28:R28"/>
    <mergeCell ref="M24:U25"/>
    <mergeCell ref="M26:U26"/>
  </mergeCells>
  <pageMargins left="0.7" right="0.7" top="0.75" bottom="0.75" header="0.3" footer="0.3"/>
  <pageSetup scale="70" fitToHeight="0" orientation="landscape" r:id="rId1"/>
  <ignoredErrors>
    <ignoredError sqref="G12 G13:G21 O12 L13:O21 M12:N12 P12:S21" unlockedFormula="1"/>
    <ignoredError sqref="W13:W2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19050</xdr:rowOff>
                  </from>
                  <to>
                    <xdr:col>12</xdr:col>
                    <xdr:colOff>285750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190500</xdr:rowOff>
                  </from>
                  <to>
                    <xdr:col>12</xdr:col>
                    <xdr:colOff>352425</xdr:colOff>
                    <xdr:row>26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kbarnes</dc:creator>
  <cp:lastModifiedBy>Kim Barnes</cp:lastModifiedBy>
  <cp:lastPrinted>2021-02-02T21:55:51Z</cp:lastPrinted>
  <dcterms:created xsi:type="dcterms:W3CDTF">2021-01-29T19:56:26Z</dcterms:created>
  <dcterms:modified xsi:type="dcterms:W3CDTF">2022-11-30T19:52:10Z</dcterms:modified>
</cp:coreProperties>
</file>